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9" i="1" l="1"/>
  <c r="O11" i="1" s="1"/>
  <c r="O15" i="1" s="1"/>
  <c r="O7" i="1"/>
  <c r="O8" i="1"/>
  <c r="AE11" i="1"/>
  <c r="AD11" i="1"/>
  <c r="AC11" i="1"/>
  <c r="AB11" i="1"/>
  <c r="AA11" i="1"/>
  <c r="Z11" i="1"/>
  <c r="Y11" i="1"/>
  <c r="I17" i="1" s="1"/>
  <c r="X11" i="1"/>
  <c r="H17" i="1" s="1"/>
  <c r="W11" i="1"/>
  <c r="G17" i="1" s="1"/>
  <c r="V11" i="1"/>
  <c r="F17" i="1"/>
  <c r="U11" i="1"/>
  <c r="E17" i="1" s="1"/>
  <c r="T11" i="1"/>
  <c r="I16" i="1" s="1"/>
  <c r="N16" i="1" s="1"/>
  <c r="S11" i="1"/>
  <c r="H16" i="1" s="1"/>
  <c r="L16" i="1" s="1"/>
  <c r="R11" i="1"/>
  <c r="G16" i="1" s="1"/>
  <c r="Q11" i="1"/>
  <c r="F16" i="1" s="1"/>
  <c r="P11" i="1"/>
  <c r="E16" i="1" s="1"/>
  <c r="M11" i="1"/>
  <c r="L11" i="1"/>
  <c r="K11" i="1"/>
  <c r="J11" i="1"/>
  <c r="I11" i="1"/>
  <c r="H11" i="1"/>
  <c r="H15" i="1" s="1"/>
  <c r="G11" i="1"/>
  <c r="G15" i="1" s="1"/>
  <c r="G18" i="1" s="1"/>
  <c r="F11" i="1"/>
  <c r="F15" i="1" s="1"/>
  <c r="E11" i="1"/>
  <c r="E15" i="1" s="1"/>
  <c r="E18" i="1" s="1"/>
  <c r="F18" i="1" l="1"/>
  <c r="K15" i="1"/>
  <c r="H18" i="1"/>
  <c r="L15" i="1"/>
  <c r="L18" i="1" s="1"/>
  <c r="M16" i="1"/>
  <c r="D12" i="1"/>
  <c r="K17" i="1"/>
  <c r="N11" i="1"/>
  <c r="N15" i="1" s="1"/>
  <c r="I15" i="1"/>
  <c r="K16" i="1"/>
  <c r="L17" i="1"/>
  <c r="M17" i="1"/>
  <c r="N17" i="1"/>
  <c r="I18" i="1" l="1"/>
  <c r="M15" i="1"/>
  <c r="M18" i="1" s="1"/>
  <c r="K18" i="1"/>
  <c r="O18" i="1" l="1"/>
  <c r="N18" i="1" s="1"/>
</calcChain>
</file>

<file path=xl/sharedStrings.xml><?xml version="1.0" encoding="utf-8"?>
<sst xmlns="http://schemas.openxmlformats.org/spreadsheetml/2006/main" count="127" uniqueCount="89">
  <si>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</si>
  <si>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</si>
  <si>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</si>
  <si>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</si>
  <si>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</si>
  <si>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</si>
  <si>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</si>
  <si>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</si>
  <si>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</si>
  <si>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</si>
  <si>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</si>
  <si>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</si>
  <si>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</si>
  <si>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</si>
  <si>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</si>
  <si>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</si>
  <si>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</si>
  <si>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</si>
  <si>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</si>
  <si>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</si>
  <si>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</si>
  <si>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</si>
  <si>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</si>
  <si>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</si>
  <si>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</si>
  <si>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</si>
  <si>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</si>
  <si>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</si>
  <si>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</si>
  <si>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</si>
  <si>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</si>
  <si>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</si>
  <si>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</si>
  <si>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</si>
  <si>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ykköspesis</t>
  </si>
  <si>
    <t>Ottelu</t>
  </si>
  <si>
    <t>Lyöty juoksu</t>
  </si>
  <si>
    <t>Tuotu juoksu</t>
  </si>
  <si>
    <t>Kunnari</t>
  </si>
  <si>
    <t>K - %</t>
  </si>
  <si>
    <t>Emmi Satokangas</t>
  </si>
  <si>
    <t>PattU</t>
  </si>
  <si>
    <t>ViU</t>
  </si>
  <si>
    <t>1.  ottelu</t>
  </si>
  <si>
    <t>10.05. 2011  ViU - SiiPe  2-1  (15-0, 4-5, 0-0, 3-2)</t>
  </si>
  <si>
    <t>9.  ottelu</t>
  </si>
  <si>
    <t>08.06. 2011  SiiPe - ViU  0-2  (2-9, 2-5)</t>
  </si>
  <si>
    <t>VuVe</t>
  </si>
  <si>
    <t>5.</t>
  </si>
  <si>
    <t>16.10.1991   Raahe</t>
  </si>
  <si>
    <t>Seurat</t>
  </si>
  <si>
    <t>PattU = Pattijoen Urheilijat  (1928),  kasvattajaseura</t>
  </si>
  <si>
    <t>VuVe = Vuokatin Veto  (1946)</t>
  </si>
  <si>
    <t>ViU = Viinijärven Urheilijat  (1914)</t>
  </si>
  <si>
    <t>42.  ottelu</t>
  </si>
  <si>
    <t>15.07. 2012  PeTo-Jussit - ViU  0-2  (0-8, 4-15)</t>
  </si>
  <si>
    <t xml:space="preserve">  19 v   6 kk 24 pv</t>
  </si>
  <si>
    <t xml:space="preserve">  19 v   7 kk 23 pv</t>
  </si>
  <si>
    <t xml:space="preserve">  20 v   8 kk 29 pv</t>
  </si>
  <si>
    <t>4.</t>
  </si>
  <si>
    <t>play off</t>
  </si>
  <si>
    <t>alemmat pudotuspelit</t>
  </si>
  <si>
    <t>11.</t>
  </si>
  <si>
    <t>6.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</si>
  <si>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</si>
  <si>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</si>
  <si>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</si>
  <si>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</si>
  <si>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</si>
  <si>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</si>
  <si>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</si>
  <si>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</si>
  <si>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</si>
  <si>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</si>
  <si>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</si>
  <si>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</si>
  <si>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</si>
  <si>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</si>
  <si>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03.07. 2010  Helsinki</t>
  </si>
  <si>
    <t>Itä</t>
  </si>
  <si>
    <t>2v</t>
  </si>
  <si>
    <t>II p</t>
  </si>
  <si>
    <t>Marjut Hylkilä</t>
  </si>
  <si>
    <t>1032</t>
  </si>
  <si>
    <t xml:space="preserve">  1-2  (8-5, 2-3, 0-1)</t>
  </si>
  <si>
    <t>6/9</t>
  </si>
  <si>
    <t>2/4</t>
  </si>
  <si>
    <t>2/3</t>
  </si>
  <si>
    <t>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</si>
</sst>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6" borderId="3" xfId="0" applyFont="1" applyFill="1" applyBorder="1"/>
    <xf numFmtId="165" fontId="2" fillId="6" borderId="3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7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left"/>
    </xf>
    <xf numFmtId="49" fontId="2" fillId="9" borderId="12" xfId="0" applyNumberFormat="1" applyFont="1" applyFill="1" applyBorder="1" applyAlignment="1">
      <alignment horizontal="left"/>
    </xf>
    <xf numFmtId="0" fontId="2" fillId="9" borderId="15" xfId="0" applyFont="1" applyFill="1" applyBorder="1" applyAlignment="1">
      <alignment horizontal="left"/>
    </xf>
    <xf numFmtId="165" fontId="2" fillId="9" borderId="15" xfId="1" applyNumberFormat="1" applyFont="1" applyFill="1" applyBorder="1" applyAlignment="1"/>
    <xf numFmtId="0" fontId="2" fillId="9" borderId="1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49" fontId="2" fillId="9" borderId="5" xfId="0" applyNumberFormat="1" applyFont="1" applyFill="1" applyBorder="1" applyAlignment="1">
      <alignment horizontal="center"/>
    </xf>
    <xf numFmtId="165" fontId="2" fillId="9" borderId="0" xfId="0" applyNumberFormat="1" applyFont="1" applyFill="1" applyBorder="1" applyAlignment="1">
      <alignment horizontal="center"/>
    </xf>
    <xf numFmtId="49" fontId="2" fillId="9" borderId="15" xfId="0" applyNumberFormat="1" applyFont="1" applyFill="1" applyBorder="1" applyAlignment="1">
      <alignment horizontal="left"/>
    </xf>
    <xf numFmtId="49" fontId="2" fillId="9" borderId="1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7" customWidth="1"/>
    <col min="4" max="4" width="7.140625" style="78" customWidth="1"/>
    <col min="5" max="12" width="5.7109375" style="78" customWidth="1"/>
    <col min="13" max="13" width="6.28515625" style="78" customWidth="1"/>
    <col min="14" max="14" width="8.28515625" style="78" customWidth="1"/>
    <col min="15" max="15" width="0.5703125" style="78" customWidth="1"/>
    <col min="16" max="23" width="5.7109375" style="7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49</v>
      </c>
      <c r="F1" s="5"/>
      <c r="G1" s="5"/>
      <c r="H1" s="6"/>
      <c r="I1" s="3"/>
      <c r="J1" s="5"/>
      <c r="K1" s="5"/>
      <c r="L1" s="5"/>
      <c r="M1" s="3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2008</v>
      </c>
      <c r="C4" s="27"/>
      <c r="D4" s="28" t="s">
        <v>41</v>
      </c>
      <c r="E4" s="27"/>
      <c r="F4" s="29" t="s">
        <v>34</v>
      </c>
      <c r="G4" s="80"/>
      <c r="H4" s="79"/>
      <c r="I4" s="27"/>
      <c r="J4" s="27"/>
      <c r="K4" s="27"/>
      <c r="L4" s="27"/>
      <c r="M4" s="80"/>
      <c r="N4" s="30"/>
      <c r="O4" s="25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3"/>
      <c r="AC4" s="31"/>
      <c r="AD4" s="31"/>
      <c r="AE4" s="31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2009</v>
      </c>
      <c r="C5" s="27"/>
      <c r="D5" s="28" t="s">
        <v>47</v>
      </c>
      <c r="E5" s="27"/>
      <c r="F5" s="29" t="s">
        <v>34</v>
      </c>
      <c r="G5" s="80"/>
      <c r="H5" s="79"/>
      <c r="I5" s="27"/>
      <c r="J5" s="27"/>
      <c r="K5" s="27"/>
      <c r="L5" s="27"/>
      <c r="M5" s="80"/>
      <c r="N5" s="30"/>
      <c r="O5" s="25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3"/>
      <c r="AC5" s="31"/>
      <c r="AD5" s="31"/>
      <c r="AE5" s="31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2010</v>
      </c>
      <c r="C6" s="27"/>
      <c r="D6" s="28" t="s">
        <v>47</v>
      </c>
      <c r="E6" s="27"/>
      <c r="F6" s="81" t="s">
        <v>34</v>
      </c>
      <c r="G6" s="80"/>
      <c r="H6" s="79"/>
      <c r="I6" s="27"/>
      <c r="J6" s="27"/>
      <c r="K6" s="27"/>
      <c r="L6" s="27"/>
      <c r="M6" s="80"/>
      <c r="N6" s="30"/>
      <c r="O6" s="25"/>
      <c r="P6" s="31"/>
      <c r="Q6" s="47"/>
      <c r="R6" s="31"/>
      <c r="S6" s="31"/>
      <c r="T6" s="31"/>
      <c r="U6" s="32"/>
      <c r="V6" s="32"/>
      <c r="W6" s="32"/>
      <c r="X6" s="32"/>
      <c r="Y6" s="32"/>
      <c r="Z6" s="31"/>
      <c r="AA6" s="31"/>
      <c r="AB6" s="33"/>
      <c r="AC6" s="31"/>
      <c r="AD6" s="31"/>
      <c r="AE6" s="31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1">
        <v>2011</v>
      </c>
      <c r="C7" s="31" t="s">
        <v>48</v>
      </c>
      <c r="D7" s="34" t="s">
        <v>42</v>
      </c>
      <c r="E7" s="31">
        <v>22</v>
      </c>
      <c r="F7" s="31">
        <v>0</v>
      </c>
      <c r="G7" s="31">
        <v>21</v>
      </c>
      <c r="H7" s="31">
        <v>3</v>
      </c>
      <c r="I7" s="31">
        <v>42</v>
      </c>
      <c r="J7" s="31">
        <v>6</v>
      </c>
      <c r="K7" s="31">
        <v>4</v>
      </c>
      <c r="L7" s="31">
        <v>11</v>
      </c>
      <c r="M7" s="37">
        <v>21</v>
      </c>
      <c r="N7" s="35">
        <v>0.39600000000000002</v>
      </c>
      <c r="O7" s="25">
        <f>PRODUCT(I7/N7)</f>
        <v>106.06060606060606</v>
      </c>
      <c r="P7" s="31">
        <v>4</v>
      </c>
      <c r="Q7" s="47">
        <v>0</v>
      </c>
      <c r="R7" s="31">
        <v>7</v>
      </c>
      <c r="S7" s="31">
        <v>1</v>
      </c>
      <c r="T7" s="31">
        <v>8</v>
      </c>
      <c r="U7" s="32"/>
      <c r="V7" s="32"/>
      <c r="W7" s="32"/>
      <c r="X7" s="32"/>
      <c r="Y7" s="32"/>
      <c r="Z7" s="31"/>
      <c r="AA7" s="31"/>
      <c r="AB7" s="33"/>
      <c r="AC7" s="31"/>
      <c r="AD7" s="31"/>
      <c r="AE7" s="31"/>
      <c r="AF7" s="14" t="s">
        <v>60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1">
        <v>2012</v>
      </c>
      <c r="C8" s="31" t="s">
        <v>59</v>
      </c>
      <c r="D8" s="34" t="s">
        <v>42</v>
      </c>
      <c r="E8" s="31">
        <v>22</v>
      </c>
      <c r="F8" s="31">
        <v>1</v>
      </c>
      <c r="G8" s="31">
        <v>14</v>
      </c>
      <c r="H8" s="31">
        <v>5</v>
      </c>
      <c r="I8" s="31">
        <v>52</v>
      </c>
      <c r="J8" s="31">
        <v>8</v>
      </c>
      <c r="K8" s="31">
        <v>12</v>
      </c>
      <c r="L8" s="31">
        <v>17</v>
      </c>
      <c r="M8" s="37">
        <v>15</v>
      </c>
      <c r="N8" s="35">
        <v>0.45600000000000002</v>
      </c>
      <c r="O8" s="25">
        <f>PRODUCT(I8/N8)</f>
        <v>114.03508771929825</v>
      </c>
      <c r="P8" s="31">
        <v>9</v>
      </c>
      <c r="Q8" s="47">
        <v>0</v>
      </c>
      <c r="R8" s="31">
        <v>4</v>
      </c>
      <c r="S8" s="31">
        <v>2</v>
      </c>
      <c r="T8" s="31">
        <v>18</v>
      </c>
      <c r="U8" s="32"/>
      <c r="V8" s="32"/>
      <c r="W8" s="32"/>
      <c r="X8" s="32"/>
      <c r="Y8" s="32"/>
      <c r="Z8" s="31"/>
      <c r="AA8" s="31"/>
      <c r="AB8" s="33"/>
      <c r="AC8" s="31"/>
      <c r="AD8" s="31"/>
      <c r="AE8" s="31"/>
      <c r="AF8" s="14" t="s">
        <v>60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1">
        <v>2013</v>
      </c>
      <c r="C9" s="31" t="s">
        <v>62</v>
      </c>
      <c r="D9" s="34" t="s">
        <v>42</v>
      </c>
      <c r="E9" s="31">
        <v>24</v>
      </c>
      <c r="F9" s="31">
        <v>0</v>
      </c>
      <c r="G9" s="31">
        <v>20</v>
      </c>
      <c r="H9" s="31">
        <v>7</v>
      </c>
      <c r="I9" s="31">
        <v>61</v>
      </c>
      <c r="J9" s="31">
        <v>14</v>
      </c>
      <c r="K9" s="31">
        <v>11</v>
      </c>
      <c r="L9" s="31">
        <v>16</v>
      </c>
      <c r="M9" s="37">
        <v>20</v>
      </c>
      <c r="N9" s="35">
        <v>0.39100000000000001</v>
      </c>
      <c r="O9" s="25">
        <f>PRODUCT(I9/N9)</f>
        <v>156.01023017902813</v>
      </c>
      <c r="P9" s="31"/>
      <c r="Q9" s="47"/>
      <c r="R9" s="31"/>
      <c r="S9" s="31"/>
      <c r="T9" s="31"/>
      <c r="U9" s="32">
        <v>8</v>
      </c>
      <c r="V9" s="32">
        <v>2</v>
      </c>
      <c r="W9" s="32">
        <v>13</v>
      </c>
      <c r="X9" s="32">
        <v>6</v>
      </c>
      <c r="Y9" s="32">
        <v>37</v>
      </c>
      <c r="Z9" s="31"/>
      <c r="AA9" s="31"/>
      <c r="AB9" s="33"/>
      <c r="AC9" s="31"/>
      <c r="AD9" s="31"/>
      <c r="AE9" s="31"/>
      <c r="AF9" s="82" t="s">
        <v>61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1">
        <v>2014</v>
      </c>
      <c r="C10" s="31" t="s">
        <v>63</v>
      </c>
      <c r="D10" s="34" t="s">
        <v>42</v>
      </c>
      <c r="E10" s="31">
        <v>23</v>
      </c>
      <c r="F10" s="31">
        <v>0</v>
      </c>
      <c r="G10" s="31">
        <v>17</v>
      </c>
      <c r="H10" s="31">
        <v>8</v>
      </c>
      <c r="I10" s="31">
        <v>78</v>
      </c>
      <c r="J10" s="31">
        <v>20</v>
      </c>
      <c r="K10" s="31">
        <v>11</v>
      </c>
      <c r="L10" s="31">
        <v>30</v>
      </c>
      <c r="M10" s="37">
        <v>17</v>
      </c>
      <c r="N10" s="35">
        <v>0.46700000000000003</v>
      </c>
      <c r="O10" s="84"/>
      <c r="P10" s="31">
        <v>3</v>
      </c>
      <c r="Q10" s="47">
        <v>0</v>
      </c>
      <c r="R10" s="31">
        <v>0</v>
      </c>
      <c r="S10" s="31">
        <v>1</v>
      </c>
      <c r="T10" s="31">
        <v>8</v>
      </c>
      <c r="U10" s="32"/>
      <c r="V10" s="32"/>
      <c r="W10" s="32"/>
      <c r="X10" s="32"/>
      <c r="Y10" s="32"/>
      <c r="Z10" s="31"/>
      <c r="AA10" s="31"/>
      <c r="AB10" s="33"/>
      <c r="AC10" s="31"/>
      <c r="AD10" s="31"/>
      <c r="AE10" s="31"/>
      <c r="AF10" s="14" t="s">
        <v>60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91</v>
      </c>
      <c r="F11" s="19">
        <f t="shared" si="0"/>
        <v>1</v>
      </c>
      <c r="G11" s="19">
        <f t="shared" si="0"/>
        <v>72</v>
      </c>
      <c r="H11" s="19">
        <f t="shared" si="0"/>
        <v>23</v>
      </c>
      <c r="I11" s="19">
        <f t="shared" si="0"/>
        <v>233</v>
      </c>
      <c r="J11" s="19">
        <f t="shared" si="0"/>
        <v>48</v>
      </c>
      <c r="K11" s="19">
        <f t="shared" si="0"/>
        <v>38</v>
      </c>
      <c r="L11" s="19">
        <f t="shared" si="0"/>
        <v>74</v>
      </c>
      <c r="M11" s="18">
        <f t="shared" si="0"/>
        <v>73</v>
      </c>
      <c r="N11" s="36">
        <f>PRODUCT(I11/O11)</f>
        <v>0.6195063282902229</v>
      </c>
      <c r="O11" s="85">
        <f>SUM(O7:O10)</f>
        <v>376.10592395893241</v>
      </c>
      <c r="P11" s="19">
        <f t="shared" ref="P11:AE11" si="1">SUM(P4:P10)</f>
        <v>16</v>
      </c>
      <c r="Q11" s="16">
        <f t="shared" si="1"/>
        <v>0</v>
      </c>
      <c r="R11" s="19">
        <f t="shared" si="1"/>
        <v>11</v>
      </c>
      <c r="S11" s="19">
        <f t="shared" si="1"/>
        <v>4</v>
      </c>
      <c r="T11" s="19">
        <f t="shared" si="1"/>
        <v>34</v>
      </c>
      <c r="U11" s="19">
        <f t="shared" si="1"/>
        <v>8</v>
      </c>
      <c r="V11" s="19">
        <f t="shared" si="1"/>
        <v>2</v>
      </c>
      <c r="W11" s="19">
        <f t="shared" si="1"/>
        <v>13</v>
      </c>
      <c r="X11" s="19">
        <f t="shared" si="1"/>
        <v>6</v>
      </c>
      <c r="Y11" s="19">
        <f t="shared" si="1"/>
        <v>37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4" t="s">
        <v>2</v>
      </c>
      <c r="C12" s="37"/>
      <c r="D12" s="38">
        <f>SUM(F11:H11)+((I11-F11-G11)/3)+(E11/3)+(Z11*25)+(AA11*25)+(AB11*10)+(AC11*25)+(AD11*20)+(AE11*15)</f>
        <v>179.66666666666669</v>
      </c>
      <c r="E12" s="1"/>
      <c r="F12" s="1"/>
      <c r="G12" s="1"/>
      <c r="H12" s="1"/>
      <c r="I12" s="1"/>
      <c r="J12" s="1"/>
      <c r="K12" s="1"/>
      <c r="L12" s="1"/>
      <c r="M12" s="1"/>
      <c r="N12" s="3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40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9"/>
      <c r="O13" s="41"/>
      <c r="P13" s="1"/>
      <c r="Q13" s="42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43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4"/>
      <c r="D14" s="44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6" t="s">
        <v>39</v>
      </c>
      <c r="O14" s="25"/>
      <c r="P14" s="45" t="s">
        <v>33</v>
      </c>
      <c r="Q14" s="13"/>
      <c r="R14" s="13"/>
      <c r="S14" s="13"/>
      <c r="T14" s="46"/>
      <c r="U14" s="46"/>
      <c r="V14" s="46"/>
      <c r="W14" s="46"/>
      <c r="X14" s="46"/>
      <c r="Y14" s="13"/>
      <c r="Z14" s="13"/>
      <c r="AA14" s="13"/>
      <c r="AB14" s="13"/>
      <c r="AC14" s="13"/>
      <c r="AD14" s="13"/>
      <c r="AE14" s="13"/>
      <c r="AF14" s="4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5" t="s">
        <v>17</v>
      </c>
      <c r="C15" s="13"/>
      <c r="D15" s="48"/>
      <c r="E15" s="31">
        <f>PRODUCT(E11)</f>
        <v>91</v>
      </c>
      <c r="F15" s="31">
        <f>PRODUCT(F11)</f>
        <v>1</v>
      </c>
      <c r="G15" s="31">
        <f>PRODUCT(G11)</f>
        <v>72</v>
      </c>
      <c r="H15" s="31">
        <f>PRODUCT(H11)</f>
        <v>23</v>
      </c>
      <c r="I15" s="31">
        <f>PRODUCT(I11)</f>
        <v>233</v>
      </c>
      <c r="J15" s="1"/>
      <c r="K15" s="49">
        <f>PRODUCT((F15+G15)/E15)</f>
        <v>0.80219780219780223</v>
      </c>
      <c r="L15" s="49">
        <f>PRODUCT(H15/E15)</f>
        <v>0.25274725274725274</v>
      </c>
      <c r="M15" s="49">
        <f>PRODUCT(I15/E15)</f>
        <v>2.5604395604395602</v>
      </c>
      <c r="N15" s="35">
        <f>PRODUCT(N11)</f>
        <v>0.6195063282902229</v>
      </c>
      <c r="O15" s="25">
        <f>PRODUCT(O11)</f>
        <v>376.10592395893241</v>
      </c>
      <c r="P15" s="50" t="s">
        <v>35</v>
      </c>
      <c r="Q15" s="51"/>
      <c r="R15" s="51"/>
      <c r="S15" s="52" t="s">
        <v>44</v>
      </c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3" t="s">
        <v>43</v>
      </c>
      <c r="AE15" s="53"/>
      <c r="AF15" s="54" t="s">
        <v>56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5" t="s">
        <v>18</v>
      </c>
      <c r="C16" s="56"/>
      <c r="D16" s="57"/>
      <c r="E16" s="31">
        <f>PRODUCT(P11)</f>
        <v>16</v>
      </c>
      <c r="F16" s="31">
        <f>PRODUCT(Q11)</f>
        <v>0</v>
      </c>
      <c r="G16" s="31">
        <f>PRODUCT(R11)</f>
        <v>11</v>
      </c>
      <c r="H16" s="31">
        <f>PRODUCT(S11)</f>
        <v>4</v>
      </c>
      <c r="I16" s="31">
        <f>PRODUCT(T11)</f>
        <v>34</v>
      </c>
      <c r="J16" s="1"/>
      <c r="K16" s="49">
        <f>PRODUCT((F16+G16)/E16)</f>
        <v>0.6875</v>
      </c>
      <c r="L16" s="49">
        <f>PRODUCT(H16/E16)</f>
        <v>0.25</v>
      </c>
      <c r="M16" s="49">
        <f>PRODUCT(I16/E16)</f>
        <v>2.125</v>
      </c>
      <c r="N16" s="35">
        <f>PRODUCT(I16/O16)</f>
        <v>0.38202247191011235</v>
      </c>
      <c r="O16" s="25">
        <v>89</v>
      </c>
      <c r="P16" s="58" t="s">
        <v>36</v>
      </c>
      <c r="Q16" s="59"/>
      <c r="R16" s="59"/>
      <c r="S16" s="60" t="s">
        <v>44</v>
      </c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1" t="s">
        <v>43</v>
      </c>
      <c r="AE16" s="61"/>
      <c r="AF16" s="62" t="s">
        <v>56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3" t="s">
        <v>19</v>
      </c>
      <c r="C17" s="64"/>
      <c r="D17" s="65"/>
      <c r="E17" s="32">
        <f>PRODUCT(U11)</f>
        <v>8</v>
      </c>
      <c r="F17" s="32">
        <f>PRODUCT(V11)</f>
        <v>2</v>
      </c>
      <c r="G17" s="32">
        <f>PRODUCT(W11)</f>
        <v>13</v>
      </c>
      <c r="H17" s="32">
        <f>PRODUCT(X11)</f>
        <v>6</v>
      </c>
      <c r="I17" s="32">
        <f>PRODUCT(Y11)</f>
        <v>37</v>
      </c>
      <c r="J17" s="1"/>
      <c r="K17" s="32">
        <f>PRODUCT((F17+G17)/E17)</f>
        <v>1.875</v>
      </c>
      <c r="L17" s="32">
        <f>PRODUCT(H17/E17)</f>
        <v>0.75</v>
      </c>
      <c r="M17" s="32">
        <f>PRODUCT(I17/E17)</f>
        <v>4.625</v>
      </c>
      <c r="N17" s="83">
        <f>PRODUCT(I17/O17)</f>
        <v>0.58730158730158732</v>
      </c>
      <c r="O17" s="25">
        <v>63</v>
      </c>
      <c r="P17" s="58" t="s">
        <v>37</v>
      </c>
      <c r="Q17" s="59"/>
      <c r="R17" s="59"/>
      <c r="S17" s="60" t="s">
        <v>46</v>
      </c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1" t="s">
        <v>45</v>
      </c>
      <c r="AE17" s="61"/>
      <c r="AF17" s="62" t="s">
        <v>57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6" t="s">
        <v>20</v>
      </c>
      <c r="C18" s="67"/>
      <c r="D18" s="68"/>
      <c r="E18" s="19">
        <f>SUM(E15:E17)</f>
        <v>115</v>
      </c>
      <c r="F18" s="19">
        <f>SUM(F15:F17)</f>
        <v>3</v>
      </c>
      <c r="G18" s="19">
        <f>SUM(G15:G17)</f>
        <v>96</v>
      </c>
      <c r="H18" s="19">
        <f>SUM(H15:H17)</f>
        <v>33</v>
      </c>
      <c r="I18" s="19">
        <f>SUM(I15:I17)</f>
        <v>304</v>
      </c>
      <c r="J18" s="1"/>
      <c r="K18" s="19">
        <f>SUM(K15:K17)</f>
        <v>3.364697802197802</v>
      </c>
      <c r="L18" s="19">
        <f>SUM(L15:L17)</f>
        <v>1.2527472527472527</v>
      </c>
      <c r="M18" s="19">
        <f>SUM(M15:M17)</f>
        <v>9.3104395604395602</v>
      </c>
      <c r="N18" s="36">
        <f>PRODUCT(I18/O18)</f>
        <v>0.57564209414859779</v>
      </c>
      <c r="O18" s="25">
        <f>SUM(O15:O17)</f>
        <v>528.10592395893241</v>
      </c>
      <c r="P18" s="69" t="s">
        <v>38</v>
      </c>
      <c r="Q18" s="70"/>
      <c r="R18" s="70"/>
      <c r="S18" s="71" t="s">
        <v>55</v>
      </c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2" t="s">
        <v>54</v>
      </c>
      <c r="AE18" s="72"/>
      <c r="AF18" s="73" t="s">
        <v>58</v>
      </c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40"/>
      <c r="C19" s="40"/>
      <c r="D19" s="40"/>
      <c r="E19" s="40"/>
      <c r="F19" s="40"/>
      <c r="G19" s="40"/>
      <c r="H19" s="40"/>
      <c r="I19" s="40"/>
      <c r="J19" s="1"/>
      <c r="K19" s="40"/>
      <c r="L19" s="40"/>
      <c r="M19" s="40"/>
      <c r="N19" s="39"/>
      <c r="O19" s="25"/>
      <c r="P19" s="1"/>
      <c r="Q19" s="42"/>
      <c r="R19" s="1"/>
      <c r="S19" s="1"/>
      <c r="T19" s="25"/>
      <c r="U19" s="25"/>
      <c r="V19" s="74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50</v>
      </c>
      <c r="C20" s="1"/>
      <c r="D20" s="1" t="s">
        <v>51</v>
      </c>
      <c r="E20" s="1"/>
      <c r="F20" s="1"/>
      <c r="G20" s="1"/>
      <c r="H20" s="1"/>
      <c r="I20" s="1"/>
      <c r="J20" s="1"/>
      <c r="K20" s="1"/>
      <c r="L20" s="1"/>
      <c r="M20" s="1"/>
      <c r="N20" s="42"/>
      <c r="O20" s="25"/>
      <c r="P20" s="1"/>
      <c r="Q20" s="42"/>
      <c r="R20" s="1"/>
      <c r="S20" s="1"/>
      <c r="T20" s="25"/>
      <c r="U20" s="25"/>
      <c r="V20" s="74"/>
      <c r="W20" s="1"/>
      <c r="X20" s="1"/>
      <c r="Y20" s="1"/>
      <c r="Z20" s="1"/>
      <c r="AA20" s="1"/>
      <c r="AB20" s="1"/>
      <c r="AC20" s="1"/>
      <c r="AD20" s="1"/>
      <c r="AE20" s="1"/>
      <c r="AF20" s="43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52</v>
      </c>
      <c r="E21" s="1"/>
      <c r="F21" s="1"/>
      <c r="G21" s="1"/>
      <c r="H21" s="1"/>
      <c r="I21" s="1"/>
      <c r="J21" s="1"/>
      <c r="K21" s="1"/>
      <c r="L21" s="1"/>
      <c r="M21" s="1"/>
      <c r="N21" s="42"/>
      <c r="O21" s="25"/>
      <c r="P21" s="1"/>
      <c r="Q21" s="42"/>
      <c r="R21" s="1"/>
      <c r="S21" s="1"/>
      <c r="T21" s="25"/>
      <c r="U21" s="25"/>
      <c r="V21" s="74"/>
      <c r="W21" s="1"/>
      <c r="X21" s="1"/>
      <c r="Y21" s="1"/>
      <c r="Z21" s="1"/>
      <c r="AA21" s="1"/>
      <c r="AB21" s="1"/>
      <c r="AC21" s="1"/>
      <c r="AD21" s="1"/>
      <c r="AE21" s="1"/>
      <c r="AF21" s="43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53</v>
      </c>
      <c r="E22" s="1"/>
      <c r="F22" s="1"/>
      <c r="G22" s="1"/>
      <c r="H22" s="1"/>
      <c r="I22" s="1"/>
      <c r="J22" s="1"/>
      <c r="K22" s="1"/>
      <c r="L22" s="1"/>
      <c r="M22" s="1"/>
      <c r="N22" s="42"/>
      <c r="O22" s="25"/>
      <c r="P22" s="1"/>
      <c r="Q22" s="42"/>
      <c r="R22" s="1"/>
      <c r="S22" s="1"/>
      <c r="T22" s="25"/>
      <c r="U22" s="25"/>
      <c r="V22" s="74"/>
      <c r="W22" s="1"/>
      <c r="X22" s="1"/>
      <c r="Y22" s="1"/>
      <c r="Z22" s="1"/>
      <c r="AA22" s="1"/>
      <c r="AB22" s="1"/>
      <c r="AC22" s="1"/>
      <c r="AD22" s="1"/>
      <c r="AE22" s="1"/>
      <c r="AF22" s="43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2"/>
      <c r="O23" s="25"/>
      <c r="P23" s="1"/>
      <c r="Q23" s="42"/>
      <c r="R23" s="1"/>
      <c r="S23" s="1"/>
      <c r="T23" s="25"/>
      <c r="U23" s="25"/>
      <c r="V23" s="74"/>
      <c r="W23" s="1"/>
      <c r="X23" s="1"/>
      <c r="Y23" s="1"/>
      <c r="Z23" s="1"/>
      <c r="AA23" s="1"/>
      <c r="AB23" s="1"/>
      <c r="AC23" s="1"/>
      <c r="AD23" s="1"/>
      <c r="AE23" s="1"/>
      <c r="AF23" s="43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2"/>
      <c r="O24" s="25"/>
      <c r="P24" s="1"/>
      <c r="Q24" s="42"/>
      <c r="R24" s="1"/>
      <c r="S24" s="1"/>
      <c r="T24" s="25"/>
      <c r="U24" s="25"/>
      <c r="V24" s="74"/>
      <c r="W24" s="1"/>
      <c r="X24" s="1"/>
      <c r="Y24" s="1"/>
      <c r="Z24" s="1"/>
      <c r="AA24" s="1"/>
      <c r="AB24" s="1"/>
      <c r="AC24" s="1"/>
      <c r="AD24" s="1"/>
      <c r="AE24" s="1"/>
      <c r="AF24" s="43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2"/>
      <c r="O25" s="25"/>
      <c r="P25" s="1"/>
      <c r="Q25" s="42"/>
      <c r="R25" s="1"/>
      <c r="S25" s="1"/>
      <c r="T25" s="25"/>
      <c r="U25" s="25"/>
      <c r="V25" s="74"/>
      <c r="W25" s="1"/>
      <c r="X25" s="1"/>
      <c r="Y25" s="1"/>
      <c r="Z25" s="1"/>
      <c r="AA25" s="1"/>
      <c r="AB25" s="1"/>
      <c r="AC25" s="1"/>
      <c r="AD25" s="1"/>
      <c r="AE25" s="1"/>
      <c r="AF25" s="43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2"/>
      <c r="O26" s="25"/>
      <c r="P26" s="1"/>
      <c r="Q26" s="42"/>
      <c r="R26" s="1"/>
      <c r="S26" s="1"/>
      <c r="T26" s="25"/>
      <c r="U26" s="25"/>
      <c r="V26" s="74"/>
      <c r="W26" s="1"/>
      <c r="X26" s="1"/>
      <c r="Y26" s="1"/>
      <c r="Z26" s="1"/>
      <c r="AA26" s="1"/>
      <c r="AB26" s="1"/>
      <c r="AC26" s="1"/>
      <c r="AD26" s="1"/>
      <c r="AE26" s="1"/>
      <c r="AF26" s="43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2"/>
      <c r="O27" s="25"/>
      <c r="P27" s="1"/>
      <c r="Q27" s="42"/>
      <c r="R27" s="1"/>
      <c r="S27" s="1"/>
      <c r="T27" s="25"/>
      <c r="U27" s="25"/>
      <c r="V27" s="74"/>
      <c r="W27" s="1"/>
      <c r="X27" s="1"/>
      <c r="Y27" s="1"/>
      <c r="Z27" s="1"/>
      <c r="AA27" s="1"/>
      <c r="AB27" s="1"/>
      <c r="AC27" s="1"/>
      <c r="AD27" s="1"/>
      <c r="AE27" s="1"/>
      <c r="AF27" s="43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2"/>
      <c r="O28" s="25"/>
      <c r="P28" s="1"/>
      <c r="Q28" s="42"/>
      <c r="R28" s="1"/>
      <c r="S28" s="1"/>
      <c r="T28" s="25"/>
      <c r="U28" s="25"/>
      <c r="V28" s="74"/>
      <c r="W28" s="1"/>
      <c r="X28" s="1"/>
      <c r="Y28" s="1"/>
      <c r="Z28" s="1"/>
      <c r="AA28" s="1"/>
      <c r="AB28" s="1"/>
      <c r="AC28" s="1"/>
      <c r="AD28" s="1"/>
      <c r="AE28" s="1"/>
      <c r="AF28" s="43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2"/>
      <c r="O29" s="25"/>
      <c r="P29" s="1"/>
      <c r="Q29" s="42"/>
      <c r="R29" s="1"/>
      <c r="S29" s="1"/>
      <c r="T29" s="25"/>
      <c r="U29" s="25"/>
      <c r="V29" s="74"/>
      <c r="W29" s="1"/>
      <c r="X29" s="1"/>
      <c r="Y29" s="1"/>
      <c r="Z29" s="1"/>
      <c r="AA29" s="1"/>
      <c r="AB29" s="1"/>
      <c r="AC29" s="1"/>
      <c r="AD29" s="1"/>
      <c r="AE29" s="1"/>
      <c r="AF29" s="43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2"/>
      <c r="O30" s="25"/>
      <c r="P30" s="1"/>
      <c r="Q30" s="42"/>
      <c r="R30" s="1"/>
      <c r="S30" s="1"/>
      <c r="T30" s="25"/>
      <c r="U30" s="25"/>
      <c r="V30" s="74"/>
      <c r="W30" s="1"/>
      <c r="X30" s="1"/>
      <c r="Y30" s="1"/>
      <c r="Z30" s="1"/>
      <c r="AA30" s="1"/>
      <c r="AB30" s="1"/>
      <c r="AC30" s="1"/>
      <c r="AD30" s="1"/>
      <c r="AE30" s="1"/>
      <c r="AF30" s="43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2"/>
      <c r="O31" s="25"/>
      <c r="P31" s="1"/>
      <c r="Q31" s="42"/>
      <c r="R31" s="1"/>
      <c r="S31" s="1"/>
      <c r="T31" s="25"/>
      <c r="U31" s="25"/>
      <c r="V31" s="74"/>
      <c r="W31" s="1"/>
      <c r="X31" s="1"/>
      <c r="Y31" s="1"/>
      <c r="Z31" s="1"/>
      <c r="AA31" s="1"/>
      <c r="AB31" s="1"/>
      <c r="AC31" s="1"/>
      <c r="AD31" s="1"/>
      <c r="AE31" s="1"/>
      <c r="AF31" s="43"/>
      <c r="AG31" s="9"/>
      <c r="AH31" s="9"/>
      <c r="AI31" s="9"/>
      <c r="AJ31" s="9"/>
      <c r="AK31" s="9"/>
      <c r="AL31" s="9"/>
    </row>
    <row r="32" spans="1:38" s="76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5"/>
      <c r="N32" s="75"/>
      <c r="O32" s="25"/>
      <c r="P32" s="1"/>
      <c r="Q32" s="42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1"/>
      <c r="AC32" s="1"/>
      <c r="AD32" s="1"/>
      <c r="AE32" s="1"/>
      <c r="AF32" s="43"/>
      <c r="AG32" s="9"/>
      <c r="AH32" s="9"/>
      <c r="AI32" s="9"/>
      <c r="AJ32" s="9"/>
      <c r="AK32" s="9"/>
      <c r="AL32" s="9"/>
    </row>
    <row r="33" spans="1:38" s="76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2"/>
      <c r="R33" s="1"/>
      <c r="S33" s="1"/>
      <c r="T33" s="25"/>
      <c r="U33" s="25"/>
      <c r="V33" s="74"/>
      <c r="W33" s="74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76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2"/>
      <c r="R34" s="1"/>
      <c r="S34" s="1"/>
      <c r="T34" s="25"/>
      <c r="U34" s="25"/>
      <c r="V34" s="74"/>
      <c r="W34" s="74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2"/>
      <c r="R35" s="1"/>
      <c r="S35" s="1"/>
      <c r="T35" s="25"/>
      <c r="U35" s="25"/>
      <c r="V35" s="74"/>
      <c r="W35" s="74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9"/>
      <c r="O36" s="25"/>
      <c r="P36" s="1"/>
      <c r="Q36" s="42"/>
      <c r="R36" s="1"/>
      <c r="S36" s="1"/>
      <c r="T36" s="25"/>
      <c r="U36" s="25"/>
      <c r="V36" s="74"/>
      <c r="W36" s="1"/>
      <c r="X36" s="1"/>
      <c r="Y36" s="1"/>
      <c r="Z36" s="1"/>
      <c r="AA36" s="1"/>
      <c r="AB36" s="1"/>
      <c r="AC36" s="1"/>
      <c r="AD36" s="1"/>
      <c r="AE36" s="1"/>
      <c r="AF36" s="43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2"/>
      <c r="R37" s="1"/>
      <c r="S37" s="1"/>
      <c r="T37" s="25"/>
      <c r="U37" s="25"/>
      <c r="V37" s="74"/>
      <c r="W37" s="1"/>
      <c r="X37" s="1"/>
      <c r="Y37" s="1"/>
      <c r="Z37" s="1"/>
      <c r="AA37" s="1"/>
      <c r="AB37" s="1"/>
      <c r="AC37" s="1"/>
      <c r="AD37" s="1"/>
      <c r="AE37" s="1"/>
      <c r="AF37" s="43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2"/>
      <c r="R38" s="1"/>
      <c r="S38" s="1"/>
      <c r="T38" s="25"/>
      <c r="U38" s="25"/>
      <c r="V38" s="74"/>
      <c r="W38" s="1"/>
      <c r="X38" s="1"/>
      <c r="Y38" s="1"/>
      <c r="Z38" s="1"/>
      <c r="AA38" s="1"/>
      <c r="AB38" s="1"/>
      <c r="AC38" s="1"/>
      <c r="AD38" s="1"/>
      <c r="AE38" s="1"/>
      <c r="AF38" s="43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2"/>
      <c r="R39" s="1"/>
      <c r="S39" s="1"/>
      <c r="T39" s="25"/>
      <c r="U39" s="25"/>
      <c r="V39" s="74"/>
      <c r="W39" s="74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2"/>
      <c r="R40" s="1"/>
      <c r="S40" s="1"/>
      <c r="T40" s="25"/>
      <c r="U40" s="25"/>
      <c r="V40" s="74"/>
      <c r="W40" s="74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76"/>
      <c r="AI40" s="76"/>
      <c r="AJ40" s="76"/>
      <c r="AK40" s="76"/>
      <c r="AL40" s="76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2"/>
      <c r="R41" s="1"/>
      <c r="S41" s="1"/>
      <c r="T41" s="25"/>
      <c r="U41" s="25"/>
      <c r="V41" s="74"/>
      <c r="W41" s="74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76"/>
      <c r="AI41" s="76"/>
      <c r="AJ41" s="76"/>
      <c r="AK41" s="76"/>
      <c r="AL41" s="76"/>
    </row>
    <row r="42" spans="1:38" ht="15" customHeight="1" x14ac:dyDescent="0.25">
      <c r="A42" s="7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5"/>
      <c r="P42" s="1"/>
      <c r="Q42" s="42"/>
      <c r="R42" s="1"/>
      <c r="S42" s="1"/>
      <c r="T42" s="25"/>
      <c r="U42" s="25"/>
      <c r="V42" s="74"/>
      <c r="W42" s="1"/>
      <c r="X42" s="1"/>
      <c r="Y42" s="1"/>
      <c r="Z42" s="1"/>
      <c r="AA42" s="1"/>
      <c r="AB42" s="1"/>
      <c r="AC42" s="1"/>
      <c r="AD42" s="1"/>
      <c r="AE42" s="1"/>
      <c r="AF42" s="43"/>
      <c r="AG42" s="9"/>
    </row>
    <row r="43" spans="1:38" ht="15" customHeight="1" x14ac:dyDescent="0.25">
      <c r="A43" s="77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5"/>
      <c r="N43" s="39"/>
      <c r="O43" s="25"/>
      <c r="P43" s="1"/>
      <c r="Q43" s="42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1"/>
      <c r="AC43" s="1"/>
      <c r="AD43" s="1"/>
      <c r="AE43" s="1"/>
      <c r="AF43" s="43"/>
      <c r="AG43" s="9"/>
    </row>
    <row r="44" spans="1:38" ht="15" customHeight="1" x14ac:dyDescent="0.25">
      <c r="A44" s="7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9"/>
      <c r="O44" s="25"/>
      <c r="P44" s="1"/>
      <c r="Q44" s="42"/>
      <c r="R44" s="1"/>
      <c r="S44" s="1"/>
      <c r="T44" s="25"/>
      <c r="U44" s="25"/>
      <c r="V44" s="74"/>
      <c r="W44" s="1"/>
      <c r="X44" s="1"/>
      <c r="Y44" s="1"/>
      <c r="Z44" s="1"/>
      <c r="AA44" s="1"/>
      <c r="AB44" s="1"/>
      <c r="AC44" s="1"/>
      <c r="AD44" s="1"/>
      <c r="AE44" s="1"/>
      <c r="AF44" s="43"/>
      <c r="AG44" s="9"/>
    </row>
    <row r="45" spans="1:38" ht="15" customHeight="1" x14ac:dyDescent="0.25">
      <c r="A45" s="77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5"/>
      <c r="N45" s="39"/>
      <c r="O45" s="25"/>
      <c r="P45" s="1"/>
      <c r="Q45" s="42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43"/>
      <c r="AG45" s="9"/>
    </row>
    <row r="46" spans="1:38" ht="15" customHeight="1" x14ac:dyDescent="0.25">
      <c r="A46" s="7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42"/>
      <c r="R46" s="1"/>
      <c r="S46" s="1"/>
      <c r="T46" s="25"/>
      <c r="U46" s="25"/>
      <c r="V46" s="74"/>
      <c r="W46" s="74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5"/>
      <c r="P47" s="1"/>
      <c r="Q47" s="42"/>
      <c r="R47" s="1"/>
      <c r="S47" s="1"/>
      <c r="T47" s="25"/>
      <c r="U47" s="25"/>
      <c r="V47" s="74"/>
      <c r="W47" s="1"/>
      <c r="X47" s="1"/>
      <c r="Y47" s="1"/>
      <c r="Z47" s="1"/>
      <c r="AA47" s="1"/>
      <c r="AB47" s="1"/>
      <c r="AC47" s="1"/>
      <c r="AD47" s="1"/>
      <c r="AE47" s="1"/>
      <c r="AF47" s="43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5"/>
      <c r="P48" s="1"/>
      <c r="Q48" s="42"/>
      <c r="R48" s="1"/>
      <c r="S48" s="1"/>
      <c r="T48" s="25"/>
      <c r="U48" s="25"/>
      <c r="V48" s="74"/>
      <c r="W48" s="1"/>
      <c r="X48" s="1"/>
      <c r="Y48" s="1"/>
      <c r="Z48" s="1"/>
      <c r="AA48" s="1"/>
      <c r="AB48" s="1"/>
      <c r="AC48" s="1"/>
      <c r="AD48" s="1"/>
      <c r="AE48" s="1"/>
      <c r="AF48" s="43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5"/>
      <c r="P49" s="1"/>
      <c r="Q49" s="42"/>
      <c r="R49" s="1"/>
      <c r="S49" s="1"/>
      <c r="T49" s="25"/>
      <c r="U49" s="25"/>
      <c r="V49" s="74"/>
      <c r="W49" s="1"/>
      <c r="X49" s="1"/>
      <c r="Y49" s="1"/>
      <c r="Z49" s="1"/>
      <c r="AA49" s="1"/>
      <c r="AB49" s="1"/>
      <c r="AC49" s="1"/>
      <c r="AD49" s="1"/>
      <c r="AE49" s="1"/>
      <c r="AF49" s="43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2"/>
      <c r="O50" s="25"/>
      <c r="P50" s="1"/>
      <c r="Q50" s="42"/>
      <c r="R50" s="1"/>
      <c r="S50" s="1"/>
      <c r="T50" s="25"/>
      <c r="U50" s="25"/>
      <c r="V50" s="74"/>
      <c r="W50" s="1"/>
      <c r="X50" s="1"/>
      <c r="Y50" s="1"/>
      <c r="Z50" s="1"/>
      <c r="AA50" s="1"/>
      <c r="AB50" s="1"/>
      <c r="AC50" s="1"/>
      <c r="AD50" s="1"/>
      <c r="AE50" s="1"/>
      <c r="AF50" s="43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2"/>
      <c r="O51" s="25"/>
      <c r="P51" s="1"/>
      <c r="Q51" s="42"/>
      <c r="R51" s="1"/>
      <c r="S51" s="1"/>
      <c r="T51" s="25"/>
      <c r="U51" s="25"/>
      <c r="V51" s="74"/>
      <c r="W51" s="1"/>
      <c r="X51" s="1"/>
      <c r="Y51" s="1"/>
      <c r="Z51" s="1"/>
      <c r="AA51" s="1"/>
      <c r="AB51" s="1"/>
      <c r="AC51" s="1"/>
      <c r="AD51" s="1"/>
      <c r="AE51" s="1"/>
      <c r="AF51" s="43"/>
    </row>
  </sheetData>
  <sortState ref="B9:AF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/>
  </sheetViews>
  <sheetFormatPr defaultRowHeight="15" x14ac:dyDescent="0.25"/>
  <cols>
    <col min="1" max="1" width="0.7109375" style="100" customWidth="1"/>
    <col min="2" max="2" width="29.7109375" style="101" customWidth="1"/>
    <col min="3" max="3" width="21.5703125" style="102" customWidth="1"/>
    <col min="4" max="4" width="10.5703125" style="103" customWidth="1"/>
    <col min="5" max="5" width="8" style="103" customWidth="1"/>
    <col min="6" max="6" width="0.7109375" style="41" customWidth="1"/>
    <col min="7" max="11" width="5.28515625" style="102" customWidth="1"/>
    <col min="12" max="12" width="6.42578125" style="102" customWidth="1"/>
    <col min="13" max="16" width="5.28515625" style="102" customWidth="1"/>
    <col min="17" max="21" width="6.7109375" style="102" customWidth="1"/>
    <col min="22" max="22" width="10.85546875" style="102" customWidth="1"/>
    <col min="23" max="23" width="19.7109375" style="103" customWidth="1"/>
    <col min="24" max="24" width="9.7109375" style="102" customWidth="1"/>
    <col min="25" max="30" width="9.140625" style="104"/>
  </cols>
  <sheetData>
    <row r="1" spans="1:30" ht="18.75" x14ac:dyDescent="0.3">
      <c r="A1" s="9"/>
      <c r="B1" s="86" t="s">
        <v>64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79"/>
      <c r="Y1" s="89"/>
      <c r="Z1" s="89"/>
      <c r="AA1" s="89"/>
      <c r="AB1" s="89"/>
      <c r="AC1" s="89"/>
      <c r="AD1" s="89"/>
    </row>
    <row r="2" spans="1:30" x14ac:dyDescent="0.25">
      <c r="A2" s="9"/>
      <c r="B2" s="105" t="s">
        <v>40</v>
      </c>
      <c r="C2" s="106" t="s">
        <v>49</v>
      </c>
      <c r="D2" s="90"/>
      <c r="E2" s="9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1"/>
      <c r="X2" s="47"/>
      <c r="Y2" s="89"/>
      <c r="Z2" s="89"/>
      <c r="AA2" s="89"/>
      <c r="AB2" s="89"/>
      <c r="AC2" s="89"/>
      <c r="AD2" s="89"/>
    </row>
    <row r="3" spans="1:30" x14ac:dyDescent="0.25">
      <c r="A3" s="9"/>
      <c r="B3" s="92" t="s">
        <v>65</v>
      </c>
      <c r="C3" s="23" t="s">
        <v>66</v>
      </c>
      <c r="D3" s="93" t="s">
        <v>67</v>
      </c>
      <c r="E3" s="94" t="s">
        <v>1</v>
      </c>
      <c r="F3" s="25"/>
      <c r="G3" s="95" t="s">
        <v>68</v>
      </c>
      <c r="H3" s="96" t="s">
        <v>69</v>
      </c>
      <c r="I3" s="96" t="s">
        <v>31</v>
      </c>
      <c r="J3" s="18" t="s">
        <v>70</v>
      </c>
      <c r="K3" s="97" t="s">
        <v>71</v>
      </c>
      <c r="L3" s="97" t="s">
        <v>72</v>
      </c>
      <c r="M3" s="95" t="s">
        <v>73</v>
      </c>
      <c r="N3" s="95" t="s">
        <v>30</v>
      </c>
      <c r="O3" s="96" t="s">
        <v>74</v>
      </c>
      <c r="P3" s="95" t="s">
        <v>69</v>
      </c>
      <c r="Q3" s="95" t="s">
        <v>3</v>
      </c>
      <c r="R3" s="95">
        <v>1</v>
      </c>
      <c r="S3" s="95">
        <v>2</v>
      </c>
      <c r="T3" s="95">
        <v>3</v>
      </c>
      <c r="U3" s="95" t="s">
        <v>75</v>
      </c>
      <c r="V3" s="18" t="s">
        <v>21</v>
      </c>
      <c r="W3" s="17" t="s">
        <v>76</v>
      </c>
      <c r="X3" s="17" t="s">
        <v>77</v>
      </c>
      <c r="Y3" s="89"/>
      <c r="Z3" s="89"/>
      <c r="AA3" s="89"/>
      <c r="AB3" s="89"/>
      <c r="AC3" s="89"/>
      <c r="AD3" s="89"/>
    </row>
    <row r="4" spans="1:30" x14ac:dyDescent="0.25">
      <c r="A4" s="9"/>
      <c r="B4" s="108" t="s">
        <v>78</v>
      </c>
      <c r="C4" s="109" t="s">
        <v>84</v>
      </c>
      <c r="D4" s="110" t="s">
        <v>79</v>
      </c>
      <c r="E4" s="111" t="s">
        <v>47</v>
      </c>
      <c r="F4" s="107"/>
      <c r="G4" s="112"/>
      <c r="H4" s="113"/>
      <c r="I4" s="113">
        <v>1</v>
      </c>
      <c r="J4" s="114" t="s">
        <v>80</v>
      </c>
      <c r="K4" s="114">
        <v>4</v>
      </c>
      <c r="L4" s="115" t="s">
        <v>81</v>
      </c>
      <c r="M4" s="114">
        <v>1</v>
      </c>
      <c r="N4" s="112">
        <v>1</v>
      </c>
      <c r="O4" s="113">
        <v>1</v>
      </c>
      <c r="P4" s="113">
        <v>2</v>
      </c>
      <c r="Q4" s="116" t="s">
        <v>85</v>
      </c>
      <c r="R4" s="116"/>
      <c r="S4" s="116" t="s">
        <v>86</v>
      </c>
      <c r="T4" s="116" t="s">
        <v>87</v>
      </c>
      <c r="U4" s="116" t="s">
        <v>88</v>
      </c>
      <c r="V4" s="117">
        <v>0.66700000000000004</v>
      </c>
      <c r="W4" s="118" t="s">
        <v>82</v>
      </c>
      <c r="X4" s="119" t="s">
        <v>83</v>
      </c>
      <c r="Y4" s="89"/>
      <c r="Z4" s="89"/>
      <c r="AA4" s="89"/>
      <c r="AB4" s="89"/>
      <c r="AC4" s="89"/>
      <c r="AD4" s="89"/>
    </row>
    <row r="5" spans="1:30" x14ac:dyDescent="0.25">
      <c r="A5" s="24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6"/>
      <c r="Y5" s="89"/>
      <c r="Z5" s="89"/>
      <c r="AA5" s="89"/>
      <c r="AB5" s="89"/>
      <c r="AC5" s="89"/>
      <c r="AD5" s="89"/>
    </row>
    <row r="6" spans="1:30" x14ac:dyDescent="0.25">
      <c r="A6" s="24"/>
      <c r="B6" s="98"/>
      <c r="C6" s="1"/>
      <c r="D6" s="98"/>
      <c r="E6" s="99"/>
      <c r="G6" s="1"/>
      <c r="H6" s="42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8"/>
      <c r="X6" s="1"/>
      <c r="Y6" s="89"/>
      <c r="Z6" s="89"/>
      <c r="AA6" s="89"/>
      <c r="AB6" s="89"/>
      <c r="AC6" s="89"/>
      <c r="AD6" s="89"/>
    </row>
    <row r="7" spans="1:30" x14ac:dyDescent="0.25">
      <c r="A7" s="24"/>
      <c r="B7" s="98"/>
      <c r="C7" s="1"/>
      <c r="D7" s="98"/>
      <c r="E7" s="99"/>
      <c r="G7" s="1"/>
      <c r="H7" s="42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8"/>
      <c r="X7" s="1"/>
      <c r="Y7" s="89"/>
      <c r="Z7" s="89"/>
      <c r="AA7" s="89"/>
      <c r="AB7" s="89"/>
      <c r="AC7" s="89"/>
      <c r="AD7" s="89"/>
    </row>
    <row r="8" spans="1:30" x14ac:dyDescent="0.25">
      <c r="A8" s="24"/>
      <c r="B8" s="98"/>
      <c r="C8" s="1"/>
      <c r="D8" s="98"/>
      <c r="E8" s="99"/>
      <c r="G8" s="1"/>
      <c r="H8" s="42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8"/>
      <c r="X8" s="1"/>
      <c r="Y8" s="89"/>
      <c r="Z8" s="89"/>
      <c r="AA8" s="89"/>
      <c r="AB8" s="89"/>
      <c r="AC8" s="89"/>
      <c r="AD8" s="89"/>
    </row>
    <row r="9" spans="1:30" x14ac:dyDescent="0.25">
      <c r="A9" s="24"/>
      <c r="B9" s="98"/>
      <c r="C9" s="1"/>
      <c r="D9" s="98"/>
      <c r="E9" s="99"/>
      <c r="G9" s="1"/>
      <c r="H9" s="42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8"/>
      <c r="X9" s="1"/>
      <c r="Y9" s="89"/>
      <c r="Z9" s="89"/>
      <c r="AA9" s="89"/>
      <c r="AB9" s="89"/>
      <c r="AC9" s="89"/>
      <c r="AD9" s="89"/>
    </row>
    <row r="10" spans="1:30" x14ac:dyDescent="0.25">
      <c r="A10" s="24"/>
      <c r="B10" s="98"/>
      <c r="C10" s="1"/>
      <c r="D10" s="98"/>
      <c r="E10" s="99"/>
      <c r="G10" s="1"/>
      <c r="H10" s="42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8"/>
      <c r="X10" s="1"/>
      <c r="Y10" s="89"/>
      <c r="Z10" s="89"/>
      <c r="AA10" s="89"/>
      <c r="AB10" s="89"/>
      <c r="AC10" s="89"/>
      <c r="AD10" s="89"/>
    </row>
    <row r="11" spans="1:30" x14ac:dyDescent="0.25">
      <c r="A11" s="24"/>
      <c r="B11" s="98"/>
      <c r="C11" s="1"/>
      <c r="D11" s="98"/>
      <c r="E11" s="99"/>
      <c r="G11" s="1"/>
      <c r="H11" s="42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8"/>
      <c r="X11" s="1"/>
      <c r="Y11" s="89"/>
      <c r="Z11" s="89"/>
      <c r="AA11" s="89"/>
      <c r="AB11" s="89"/>
      <c r="AC11" s="89"/>
      <c r="AD11" s="89"/>
    </row>
    <row r="12" spans="1:30" x14ac:dyDescent="0.25">
      <c r="A12" s="24"/>
      <c r="B12" s="98"/>
      <c r="C12" s="1"/>
      <c r="D12" s="98"/>
      <c r="E12" s="99"/>
      <c r="G12" s="1"/>
      <c r="H12" s="42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8"/>
      <c r="X12" s="1"/>
      <c r="Y12" s="89"/>
      <c r="Z12" s="89"/>
      <c r="AA12" s="89"/>
      <c r="AB12" s="89"/>
      <c r="AC12" s="89"/>
      <c r="AD12" s="89"/>
    </row>
    <row r="13" spans="1:30" x14ac:dyDescent="0.25">
      <c r="A13" s="24"/>
      <c r="B13" s="98"/>
      <c r="C13" s="1"/>
      <c r="D13" s="98"/>
      <c r="E13" s="99"/>
      <c r="G13" s="1"/>
      <c r="H13" s="42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8"/>
      <c r="X13" s="1"/>
      <c r="Y13" s="89"/>
      <c r="Z13" s="89"/>
      <c r="AA13" s="89"/>
      <c r="AB13" s="89"/>
      <c r="AC13" s="89"/>
      <c r="AD13" s="89"/>
    </row>
    <row r="14" spans="1:30" x14ac:dyDescent="0.25">
      <c r="A14" s="24"/>
      <c r="B14" s="98"/>
      <c r="C14" s="1"/>
      <c r="D14" s="98"/>
      <c r="E14" s="99"/>
      <c r="G14" s="1"/>
      <c r="H14" s="42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8"/>
      <c r="X14" s="1"/>
      <c r="Y14" s="89"/>
      <c r="Z14" s="89"/>
      <c r="AA14" s="89"/>
      <c r="AB14" s="89"/>
      <c r="AC14" s="89"/>
      <c r="AD14" s="89"/>
    </row>
    <row r="15" spans="1:30" x14ac:dyDescent="0.25">
      <c r="A15" s="24"/>
      <c r="B15" s="98"/>
      <c r="C15" s="1"/>
      <c r="D15" s="98"/>
      <c r="E15" s="99"/>
      <c r="G15" s="1"/>
      <c r="H15" s="42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8"/>
      <c r="X15" s="1"/>
      <c r="Y15" s="89"/>
      <c r="Z15" s="89"/>
      <c r="AA15" s="89"/>
      <c r="AB15" s="89"/>
      <c r="AC15" s="89"/>
      <c r="AD15" s="89"/>
    </row>
    <row r="16" spans="1:30" x14ac:dyDescent="0.25">
      <c r="A16" s="24"/>
      <c r="B16" s="98"/>
      <c r="C16" s="1"/>
      <c r="D16" s="98"/>
      <c r="E16" s="99"/>
      <c r="G16" s="1"/>
      <c r="H16" s="42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8"/>
      <c r="X16" s="1"/>
      <c r="Y16" s="89"/>
      <c r="Z16" s="89"/>
      <c r="AA16" s="89"/>
      <c r="AB16" s="89"/>
      <c r="AC16" s="89"/>
      <c r="AD16" s="89"/>
    </row>
    <row r="17" spans="1:30" x14ac:dyDescent="0.25">
      <c r="A17" s="24"/>
      <c r="B17" s="98"/>
      <c r="C17" s="1"/>
      <c r="D17" s="98"/>
      <c r="E17" s="99"/>
      <c r="G17" s="1"/>
      <c r="H17" s="42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8"/>
      <c r="X17" s="1"/>
      <c r="Y17" s="89"/>
      <c r="Z17" s="89"/>
      <c r="AA17" s="89"/>
      <c r="AB17" s="89"/>
      <c r="AC17" s="89"/>
      <c r="AD17" s="89"/>
    </row>
    <row r="18" spans="1:30" x14ac:dyDescent="0.25">
      <c r="A18" s="24"/>
      <c r="B18" s="98"/>
      <c r="C18" s="1"/>
      <c r="D18" s="98"/>
      <c r="E18" s="99"/>
      <c r="G18" s="1"/>
      <c r="H18" s="42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8"/>
      <c r="X18" s="1"/>
      <c r="Y18" s="89"/>
      <c r="Z18" s="89"/>
      <c r="AA18" s="89"/>
      <c r="AB18" s="89"/>
      <c r="AC18" s="89"/>
      <c r="AD18" s="89"/>
    </row>
    <row r="19" spans="1:30" x14ac:dyDescent="0.25">
      <c r="A19" s="24"/>
      <c r="B19" s="98"/>
      <c r="C19" s="1"/>
      <c r="D19" s="98"/>
      <c r="E19" s="99"/>
      <c r="G19" s="1"/>
      <c r="H19" s="42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8"/>
      <c r="X19" s="1"/>
      <c r="Y19" s="89"/>
      <c r="Z19" s="89"/>
      <c r="AA19" s="89"/>
      <c r="AB19" s="89"/>
      <c r="AC19" s="89"/>
      <c r="AD19" s="89"/>
    </row>
    <row r="20" spans="1:30" x14ac:dyDescent="0.25">
      <c r="A20" s="24"/>
      <c r="B20" s="98"/>
      <c r="C20" s="1"/>
      <c r="D20" s="98"/>
      <c r="E20" s="99"/>
      <c r="G20" s="1"/>
      <c r="H20" s="42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8"/>
      <c r="X20" s="1"/>
      <c r="Y20" s="89"/>
      <c r="Z20" s="89"/>
      <c r="AA20" s="89"/>
      <c r="AB20" s="89"/>
      <c r="AC20" s="89"/>
      <c r="AD20" s="89"/>
    </row>
    <row r="21" spans="1:30" x14ac:dyDescent="0.25">
      <c r="A21" s="24"/>
      <c r="B21" s="98"/>
      <c r="C21" s="1"/>
      <c r="D21" s="98"/>
      <c r="E21" s="99"/>
      <c r="G21" s="1"/>
      <c r="H21" s="42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8"/>
      <c r="X21" s="1"/>
      <c r="Y21" s="89"/>
      <c r="Z21" s="89"/>
      <c r="AA21" s="89"/>
      <c r="AB21" s="89"/>
      <c r="AC21" s="89"/>
      <c r="AD21" s="89"/>
    </row>
    <row r="22" spans="1:30" x14ac:dyDescent="0.25">
      <c r="A22" s="24"/>
      <c r="B22" s="98"/>
      <c r="C22" s="1"/>
      <c r="D22" s="98"/>
      <c r="E22" s="99"/>
      <c r="G22" s="1"/>
      <c r="H22" s="42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8"/>
      <c r="X22" s="1"/>
      <c r="Y22" s="89"/>
      <c r="Z22" s="89"/>
      <c r="AA22" s="89"/>
      <c r="AB22" s="89"/>
      <c r="AC22" s="89"/>
      <c r="AD22" s="89"/>
    </row>
    <row r="23" spans="1:30" x14ac:dyDescent="0.25">
      <c r="A23" s="24"/>
      <c r="B23" s="98"/>
      <c r="C23" s="1"/>
      <c r="D23" s="98"/>
      <c r="E23" s="99"/>
      <c r="G23" s="1"/>
      <c r="H23" s="42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8"/>
      <c r="X23" s="1"/>
      <c r="Y23" s="89"/>
      <c r="Z23" s="89"/>
      <c r="AA23" s="89"/>
      <c r="AB23" s="89"/>
      <c r="AC23" s="89"/>
      <c r="AD23" s="89"/>
    </row>
    <row r="24" spans="1:30" x14ac:dyDescent="0.25">
      <c r="A24" s="24"/>
      <c r="B24" s="98"/>
      <c r="C24" s="1"/>
      <c r="D24" s="98"/>
      <c r="E24" s="99"/>
      <c r="G24" s="1"/>
      <c r="H24" s="42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8"/>
      <c r="X24" s="1"/>
      <c r="Y24" s="89"/>
      <c r="Z24" s="89"/>
      <c r="AA24" s="89"/>
      <c r="AB24" s="89"/>
      <c r="AC24" s="89"/>
      <c r="AD24" s="89"/>
    </row>
    <row r="25" spans="1:30" x14ac:dyDescent="0.25">
      <c r="A25" s="24"/>
      <c r="B25" s="98"/>
      <c r="C25" s="1"/>
      <c r="D25" s="98"/>
      <c r="E25" s="99"/>
      <c r="G25" s="1"/>
      <c r="H25" s="42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8"/>
      <c r="X25" s="1"/>
      <c r="Y25" s="89"/>
      <c r="Z25" s="89"/>
      <c r="AA25" s="89"/>
      <c r="AB25" s="89"/>
      <c r="AC25" s="89"/>
      <c r="AD25" s="89"/>
    </row>
    <row r="26" spans="1:30" x14ac:dyDescent="0.25">
      <c r="A26" s="24"/>
      <c r="B26" s="98"/>
      <c r="C26" s="1"/>
      <c r="D26" s="98"/>
      <c r="E26" s="99"/>
      <c r="G26" s="1"/>
      <c r="H26" s="42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8"/>
      <c r="X26" s="1"/>
      <c r="Y26" s="89"/>
      <c r="Z26" s="89"/>
      <c r="AA26" s="89"/>
      <c r="AB26" s="89"/>
      <c r="AC26" s="89"/>
      <c r="AD26" s="89"/>
    </row>
    <row r="27" spans="1:30" x14ac:dyDescent="0.25">
      <c r="A27" s="24"/>
      <c r="B27" s="98"/>
      <c r="C27" s="1"/>
      <c r="D27" s="98"/>
      <c r="E27" s="99"/>
      <c r="G27" s="1"/>
      <c r="H27" s="42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8"/>
      <c r="X27" s="1"/>
      <c r="Y27" s="89"/>
      <c r="Z27" s="89"/>
      <c r="AA27" s="89"/>
      <c r="AB27" s="89"/>
      <c r="AC27" s="89"/>
      <c r="AD27" s="89"/>
    </row>
    <row r="28" spans="1:30" x14ac:dyDescent="0.25">
      <c r="A28" s="24"/>
      <c r="B28" s="98"/>
      <c r="C28" s="1"/>
      <c r="D28" s="98"/>
      <c r="E28" s="99"/>
      <c r="G28" s="1"/>
      <c r="H28" s="42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8"/>
      <c r="X28" s="1"/>
      <c r="Y28" s="89"/>
      <c r="Z28" s="89"/>
      <c r="AA28" s="89"/>
      <c r="AB28" s="89"/>
      <c r="AC28" s="89"/>
      <c r="AD28" s="89"/>
    </row>
    <row r="29" spans="1:30" x14ac:dyDescent="0.25">
      <c r="A29" s="24"/>
      <c r="B29" s="98"/>
      <c r="C29" s="1"/>
      <c r="D29" s="98"/>
      <c r="E29" s="99"/>
      <c r="G29" s="1"/>
      <c r="H29" s="42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8"/>
      <c r="X29" s="1"/>
      <c r="Y29" s="89"/>
      <c r="Z29" s="89"/>
      <c r="AA29" s="89"/>
      <c r="AB29" s="89"/>
      <c r="AC29" s="89"/>
      <c r="AD29" s="89"/>
    </row>
    <row r="30" spans="1:30" x14ac:dyDescent="0.25">
      <c r="A30" s="24"/>
      <c r="B30" s="98"/>
      <c r="C30" s="1"/>
      <c r="D30" s="98"/>
      <c r="E30" s="99"/>
      <c r="G30" s="1"/>
      <c r="H30" s="42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8"/>
      <c r="X30" s="1"/>
      <c r="Y30" s="89"/>
      <c r="Z30" s="89"/>
      <c r="AA30" s="89"/>
      <c r="AB30" s="89"/>
      <c r="AC30" s="89"/>
      <c r="AD30" s="89"/>
    </row>
    <row r="31" spans="1:30" x14ac:dyDescent="0.25">
      <c r="A31" s="24"/>
      <c r="B31" s="98"/>
      <c r="C31" s="1"/>
      <c r="D31" s="98"/>
      <c r="E31" s="99"/>
      <c r="G31" s="1"/>
      <c r="H31" s="42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8"/>
      <c r="X31" s="1"/>
      <c r="Y31" s="89"/>
      <c r="Z31" s="89"/>
      <c r="AA31" s="89"/>
      <c r="AB31" s="89"/>
      <c r="AC31" s="89"/>
      <c r="AD31" s="89"/>
    </row>
    <row r="32" spans="1:30" x14ac:dyDescent="0.25">
      <c r="A32" s="24"/>
      <c r="B32" s="98"/>
      <c r="C32" s="1"/>
      <c r="D32" s="98"/>
      <c r="E32" s="99"/>
      <c r="G32" s="1"/>
      <c r="H32" s="42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8"/>
      <c r="X32" s="1"/>
      <c r="Y32" s="89"/>
      <c r="Z32" s="89"/>
      <c r="AA32" s="89"/>
      <c r="AB32" s="89"/>
      <c r="AC32" s="89"/>
      <c r="AD32" s="89"/>
    </row>
    <row r="33" spans="1:30" x14ac:dyDescent="0.25">
      <c r="A33" s="24"/>
      <c r="B33" s="98"/>
      <c r="C33" s="1"/>
      <c r="D33" s="98"/>
      <c r="E33" s="99"/>
      <c r="G33" s="1"/>
      <c r="H33" s="42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8"/>
      <c r="X33" s="1"/>
      <c r="Y33" s="89"/>
      <c r="Z33" s="89"/>
      <c r="AA33" s="89"/>
      <c r="AB33" s="89"/>
      <c r="AC33" s="89"/>
      <c r="AD33" s="89"/>
    </row>
    <row r="34" spans="1:30" x14ac:dyDescent="0.25">
      <c r="A34" s="24"/>
      <c r="B34" s="98"/>
      <c r="C34" s="1"/>
      <c r="D34" s="98"/>
      <c r="E34" s="99"/>
      <c r="G34" s="1"/>
      <c r="H34" s="42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8"/>
      <c r="X34" s="1"/>
      <c r="Y34" s="89"/>
      <c r="Z34" s="89"/>
      <c r="AA34" s="89"/>
      <c r="AB34" s="89"/>
      <c r="AC34" s="89"/>
      <c r="AD34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2019-02-01T18:13:34Z</dcterms:modified>
</cp:coreProperties>
</file>